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ิ๊บ\รายงานสรุปผลการจัดซื้อจัดจ้างปีงบ 68\"/>
    </mc:Choice>
  </mc:AlternateContent>
  <xr:revisionPtr revIDLastSave="0" documentId="13_ncr:1_{13B99F67-6200-40A2-9AFE-4F8345AF311B}" xr6:coauthVersionLast="47" xr6:coauthVersionMax="47" xr10:uidLastSave="{00000000-0000-0000-0000-000000000000}"/>
  <bookViews>
    <workbookView xWindow="-120" yWindow="-120" windowWidth="29040" windowHeight="15840" xr2:uid="{33070880-A809-4384-8AD8-E3642198A5CB}"/>
  </bookViews>
  <sheets>
    <sheet name="ผล ปี 68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4" i="6" l="1"/>
  <c r="L78" i="6"/>
  <c r="C18" i="6"/>
  <c r="E18" i="6"/>
  <c r="K79" i="6"/>
  <c r="K78" i="6"/>
  <c r="J79" i="6"/>
  <c r="I79" i="6"/>
  <c r="G79" i="6"/>
  <c r="H79" i="6" s="1"/>
  <c r="E79" i="6"/>
  <c r="D79" i="6"/>
  <c r="C79" i="6"/>
  <c r="J78" i="6"/>
  <c r="I78" i="6"/>
  <c r="G78" i="6"/>
  <c r="H78" i="6" s="1"/>
  <c r="E78" i="6"/>
  <c r="D78" i="6"/>
  <c r="C78" i="6"/>
  <c r="L35" i="6"/>
  <c r="H35" i="6"/>
  <c r="F35" i="6"/>
  <c r="H34" i="6"/>
  <c r="C34" i="6"/>
  <c r="F34" i="6" s="1"/>
  <c r="F13" i="6"/>
  <c r="E13" i="6"/>
  <c r="D13" i="6"/>
  <c r="C13" i="6"/>
  <c r="F10" i="6"/>
  <c r="F79" i="6" s="1"/>
  <c r="E10" i="6"/>
  <c r="D10" i="6"/>
  <c r="C10" i="6"/>
  <c r="E19" i="6" l="1"/>
  <c r="C19" i="6"/>
  <c r="F78" i="6"/>
  <c r="L79" i="6"/>
</calcChain>
</file>

<file path=xl/sharedStrings.xml><?xml version="1.0" encoding="utf-8"?>
<sst xmlns="http://schemas.openxmlformats.org/spreadsheetml/2006/main" count="86" uniqueCount="43">
  <si>
    <t>ลำดับที่</t>
  </si>
  <si>
    <t>ปัญหาและอุปสรรค</t>
  </si>
  <si>
    <t>ผลการจัดซื้อจัดจ้าง</t>
  </si>
  <si>
    <t>คิดเป็นร้อยละ</t>
  </si>
  <si>
    <t>ข้อเสนอแนะ</t>
  </si>
  <si>
    <t xml:space="preserve">หมายเหตุ </t>
  </si>
  <si>
    <t>ประจำปีงบประมาณ พ.ศ. 2568</t>
  </si>
  <si>
    <t>หมวดรายจ่าย</t>
  </si>
  <si>
    <t>วิธีเฉพาะเจาะจง</t>
  </si>
  <si>
    <t>วิธีประกาศเชิญชวน</t>
  </si>
  <si>
    <t>ประกาศเชิญชวน</t>
  </si>
  <si>
    <t>งบดำเนินงาน</t>
  </si>
  <si>
    <t>งบลงทุน</t>
  </si>
  <si>
    <t>งบรายจ่ายอื่น</t>
  </si>
  <si>
    <t>การเช่า (อินเทอร์เน็ต)</t>
  </si>
  <si>
    <t>รวมงบดำเนินงาน</t>
  </si>
  <si>
    <t>รวมงบลงทุน</t>
  </si>
  <si>
    <t>รวมทั้งสิ้น</t>
  </si>
  <si>
    <t>การเช่า (ห้องประชุม)</t>
  </si>
  <si>
    <t>วงเงินงบประมาณจำแนกตามวิธีการจัดหา (หน่วย : บาท)</t>
  </si>
  <si>
    <t>เป็นไปตามแผน</t>
  </si>
  <si>
    <t>ไม่เป็นไปตามแผน</t>
  </si>
  <si>
    <t xml:space="preserve"> /</t>
  </si>
  <si>
    <t>สรุปผลการจัดซื้อจัดจ้างเทียบกับแผนการจัดซื้อจัดจ้าง</t>
  </si>
  <si>
    <t>สรุปภาพรวมผลการจัดซื้อจัดจ้างหรือการจัดหาพัสดุของสำนักงานศึกษาธิการภาค 16</t>
  </si>
  <si>
    <t>ปัญหาและอุปสรรคที่ส่งผลให้การจัดซื้อจัดจ้างไม่เป็นไปตามแผนการจัดซื้อจัดจ้างที่กำหนด ล้วนแต่เป็นปัญหาและอุปสรรคที่เกิดขึ้นจากการบริหารโครงการ/กิจกรรม ซึ่งไม่เกี่ยวข้องกับการดำเนินการเกี่ยวกับ</t>
  </si>
  <si>
    <t xml:space="preserve">การจัดซื้อจัดจ้างที่ล่าช้าจนส่งผลให้ไม่เป็นไปตามแผนฯ เนื่องจากการดำเนินการจัดซื้อจัดจ้างทุกรายการ ได้ปฏิบัติตามขั้นตอนแห่งระเบียบกระทรวงการคลังว่าด้วยการจัดซื้อจัดจ้างและการบริหารพัสดุภาครัฐ 2560 </t>
  </si>
  <si>
    <t>ซึ่งสามารถดำเนินการจัดหาและส่งมอบพัสดุที่จัดหาให้กับผู้รับผิดชอบโครงการ/กิจกรรมได้ก่อนถึงระยะเวลาดำเนินการทุกรายการ</t>
  </si>
  <si>
    <t>ไม่มี</t>
  </si>
  <si>
    <t>ซื้อ</t>
  </si>
  <si>
    <t>จ้าง</t>
  </si>
  <si>
    <t>เช่า</t>
  </si>
  <si>
    <t>รวม</t>
  </si>
  <si>
    <t>เฉพาะเจาะจง</t>
  </si>
  <si>
    <t>การซื้อ</t>
  </si>
  <si>
    <t>การจ้าง</t>
  </si>
  <si>
    <t>รวมงบรายจ่ายอี่น</t>
  </si>
  <si>
    <t>จำนวนโครงการจำแนกตามวิธีการจัดหา
(หน่วย : โครงการ)</t>
  </si>
  <si>
    <t>ข้อมูลจำนวนโครงการจำแนกตามวิธีการจัดหา</t>
  </si>
  <si>
    <t>ข้อมูลจำนวนวงเงินงบประมาณจำแนกตามวิธีการจัดหา</t>
  </si>
  <si>
    <t>วิธีการจัดซื้อจัดจ้าง</t>
  </si>
  <si>
    <t xml:space="preserve">1. ผู้รับผิดชอบโครงการได้มีการเปลี่ยนแปลง
รายละเอียดกิจกรรมและวิธีดำเนินการ เป็นเหตุให้ต้องขออนุมัติเปลี่ยนแปลงรายละเอียดงบประมาณและไม่สามารถดำเนินกิจกรรมได้ตามกำหนดการเดิม 
2. การโอนจัดสรรงบประมาณจากส่วนกลาง
 ไม่สามารถโอนจัดสรรให้ได้เป็นยอดเต็มในคราวเดียวกัน เป็นผลให้การวางแผนการขับเคลื่อนโครงการ/กิจกรรรมไม่เป็นไปตามระยะเวลาที่กำหนดในโครงการ
</t>
  </si>
  <si>
    <t xml:space="preserve">1. ผู้รับผิดชอบโครงการ/กิจกรรม ควรกำหนดระยะเวลาการดำเนินการที่ชัดเจนตั้งแต่ในขั้นตอนของการเสนอโครงการ โดยคาดคะเนระยะเวลาที่สามารถดำเนินการได้จริงจากข้อมูลและสภาพแวดล้อมที่มีอาจผลกระทบ และควรปรับแผนการ ขับเคลื่อนโครงการ/กิจกรรมเท่าที่จำเป็น โดยมีสาเหตุมาจากปัจจัยที่อยู่นอกเหนือการควบคุมเท่านั้น
2. ควรสะท้อนปัญหาในการบริหารงบประมาณตามโครงการ/กิจกรรม ไปยังสำนักงานปลัดกระทรวงศึกษาธิการ เพื่อจะได้รับทราบและหาทางแก้ไขปัญหา หากเป็นเหตุที่มาจากหน่วยงานอื่น เช่น สำนักงบประมาณ จะได้มีข้อมูลในการที่จะรวบรวม เพื่อแจ้งหรือประสานไปยังหน่วยงานที่เกี่ยวข้องต่อไป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</si>
</sst>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0"/>
      <name val="Arial"/>
      <family val="2"/>
    </font>
    <font>
      <b/>
      <sz val="20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4"/>
      <name val="TH SarabunIT๙"/>
      <family val="2"/>
      <charset val="222"/>
    </font>
    <font>
      <sz val="14"/>
      <color theme="1"/>
      <name val="TH SarabunIT๙"/>
      <family val="2"/>
    </font>
    <font>
      <sz val="9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2" borderId="0" xfId="0" applyFont="1" applyFill="1"/>
    <xf numFmtId="0" fontId="6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center" wrapText="1"/>
    </xf>
    <xf numFmtId="164" fontId="7" fillId="0" borderId="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top" wrapText="1"/>
    </xf>
    <xf numFmtId="164" fontId="7" fillId="0" borderId="3" xfId="0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top"/>
    </xf>
    <xf numFmtId="164" fontId="7" fillId="0" borderId="3" xfId="0" applyNumberFormat="1" applyFont="1" applyBorder="1" applyAlignment="1">
      <alignment horizontal="center" vertical="top"/>
    </xf>
    <xf numFmtId="165" fontId="7" fillId="0" borderId="1" xfId="1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10" xfId="0" applyFont="1" applyFill="1" applyBorder="1" applyAlignment="1">
      <alignment horizontal="left" vertical="center" wrapText="1" indent="1"/>
    </xf>
    <xf numFmtId="0" fontId="6" fillId="2" borderId="8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top" wrapText="1" indent="1"/>
    </xf>
    <xf numFmtId="0" fontId="8" fillId="3" borderId="8" xfId="0" applyFont="1" applyFill="1" applyBorder="1" applyAlignment="1">
      <alignment horizontal="left" vertical="center" wrapText="1" indent="1"/>
    </xf>
    <xf numFmtId="0" fontId="8" fillId="3" borderId="8" xfId="0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8" fillId="3" borderId="4" xfId="0" applyNumberFormat="1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left" vertical="top" wrapText="1" indent="1"/>
    </xf>
    <xf numFmtId="0" fontId="5" fillId="4" borderId="1" xfId="0" applyFont="1" applyFill="1" applyBorder="1" applyAlignment="1">
      <alignment vertical="top" wrapText="1"/>
    </xf>
    <xf numFmtId="3" fontId="5" fillId="4" borderId="3" xfId="0" applyNumberFormat="1" applyFont="1" applyFill="1" applyBorder="1" applyAlignment="1">
      <alignment horizontal="right" vertical="top" wrapText="1"/>
    </xf>
    <xf numFmtId="4" fontId="5" fillId="4" borderId="1" xfId="0" applyNumberFormat="1" applyFont="1" applyFill="1" applyBorder="1" applyAlignment="1">
      <alignment horizontal="right" vertical="top" wrapText="1"/>
    </xf>
    <xf numFmtId="4" fontId="5" fillId="4" borderId="3" xfId="0" applyNumberFormat="1" applyFont="1" applyFill="1" applyBorder="1" applyAlignment="1">
      <alignment horizontal="right" vertical="top" wrapText="1"/>
    </xf>
    <xf numFmtId="165" fontId="7" fillId="0" borderId="12" xfId="1" applyNumberFormat="1" applyFont="1" applyBorder="1" applyAlignment="1">
      <alignment vertical="center"/>
    </xf>
    <xf numFmtId="165" fontId="7" fillId="0" borderId="12" xfId="1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5" fontId="7" fillId="0" borderId="13" xfId="1" applyNumberFormat="1" applyFont="1" applyBorder="1" applyAlignment="1">
      <alignment horizontal="center" vertical="top"/>
    </xf>
    <xf numFmtId="165" fontId="7" fillId="0" borderId="12" xfId="1" applyNumberFormat="1" applyFont="1" applyBorder="1" applyAlignment="1">
      <alignment horizontal="center" vertical="top"/>
    </xf>
    <xf numFmtId="165" fontId="7" fillId="0" borderId="11" xfId="1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4" fontId="10" fillId="0" borderId="1" xfId="0" applyNumberFormat="1" applyFont="1" applyBorder="1"/>
    <xf numFmtId="164" fontId="10" fillId="0" borderId="1" xfId="1" applyFont="1" applyBorder="1"/>
    <xf numFmtId="0" fontId="10" fillId="0" borderId="1" xfId="0" applyFont="1" applyBorder="1"/>
    <xf numFmtId="0" fontId="6" fillId="2" borderId="1" xfId="0" applyFont="1" applyFill="1" applyBorder="1" applyAlignment="1">
      <alignment horizontal="left" vertical="top" wrapText="1" indent="1"/>
    </xf>
    <xf numFmtId="4" fontId="11" fillId="0" borderId="1" xfId="0" applyNumberFormat="1" applyFont="1" applyBorder="1"/>
    <xf numFmtId="165" fontId="7" fillId="0" borderId="4" xfId="1" applyNumberFormat="1" applyFont="1" applyBorder="1" applyAlignment="1">
      <alignment vertical="top"/>
    </xf>
    <xf numFmtId="0" fontId="5" fillId="0" borderId="1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4" fontId="7" fillId="0" borderId="11" xfId="0" applyNumberFormat="1" applyFont="1" applyBorder="1" applyAlignment="1">
      <alignment horizontal="center" vertical="top"/>
    </xf>
    <xf numFmtId="164" fontId="7" fillId="0" borderId="2" xfId="0" applyNumberFormat="1" applyFont="1" applyBorder="1" applyAlignment="1">
      <alignment horizontal="center" vertical="top"/>
    </xf>
    <xf numFmtId="164" fontId="12" fillId="0" borderId="1" xfId="1" applyFont="1" applyBorder="1"/>
    <xf numFmtId="164" fontId="11" fillId="0" borderId="1" xfId="1" applyFont="1" applyBorder="1"/>
    <xf numFmtId="0" fontId="6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4" fontId="10" fillId="0" borderId="0" xfId="0" applyNumberFormat="1" applyFont="1"/>
    <xf numFmtId="164" fontId="10" fillId="0" borderId="0" xfId="1" applyFont="1" applyBorder="1"/>
    <xf numFmtId="164" fontId="12" fillId="0" borderId="0" xfId="1" applyFont="1" applyBorder="1"/>
    <xf numFmtId="0" fontId="10" fillId="0" borderId="0" xfId="0" applyFont="1"/>
    <xf numFmtId="0" fontId="2" fillId="6" borderId="1" xfId="0" applyFont="1" applyFill="1" applyBorder="1"/>
    <xf numFmtId="164" fontId="2" fillId="6" borderId="1" xfId="1" applyFont="1" applyFill="1" applyBorder="1"/>
    <xf numFmtId="4" fontId="2" fillId="6" borderId="1" xfId="1" applyNumberFormat="1" applyFont="1" applyFill="1" applyBorder="1"/>
    <xf numFmtId="0" fontId="5" fillId="7" borderId="1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vertical="center" wrapText="1"/>
    </xf>
    <xf numFmtId="3" fontId="6" fillId="7" borderId="4" xfId="0" applyNumberFormat="1" applyFont="1" applyFill="1" applyBorder="1" applyAlignment="1">
      <alignment horizontal="center" vertical="center" wrapText="1"/>
    </xf>
    <xf numFmtId="3" fontId="6" fillId="7" borderId="3" xfId="0" applyNumberFormat="1" applyFont="1" applyFill="1" applyBorder="1" applyAlignment="1">
      <alignment horizontal="right" vertical="center" wrapText="1"/>
    </xf>
    <xf numFmtId="0" fontId="6" fillId="7" borderId="1" xfId="0" applyFont="1" applyFill="1" applyBorder="1" applyAlignment="1">
      <alignment vertical="center" wrapText="1"/>
    </xf>
    <xf numFmtId="3" fontId="6" fillId="7" borderId="7" xfId="0" applyNumberFormat="1" applyFont="1" applyFill="1" applyBorder="1" applyAlignment="1">
      <alignment horizontal="right"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4" xfId="0" applyNumberFormat="1" applyFont="1" applyFill="1" applyBorder="1" applyAlignment="1">
      <alignment horizontal="right" vertical="center" wrapText="1"/>
    </xf>
    <xf numFmtId="0" fontId="6" fillId="7" borderId="14" xfId="0" applyFont="1" applyFill="1" applyBorder="1" applyAlignment="1">
      <alignment vertical="top" wrapText="1"/>
    </xf>
    <xf numFmtId="3" fontId="6" fillId="7" borderId="4" xfId="0" applyNumberFormat="1" applyFont="1" applyFill="1" applyBorder="1" applyAlignment="1">
      <alignment horizontal="center" vertical="top" wrapText="1"/>
    </xf>
    <xf numFmtId="0" fontId="6" fillId="7" borderId="0" xfId="0" applyFont="1" applyFill="1" applyAlignment="1">
      <alignment vertical="top" wrapText="1"/>
    </xf>
    <xf numFmtId="3" fontId="6" fillId="7" borderId="3" xfId="0" applyNumberFormat="1" applyFont="1" applyFill="1" applyBorder="1" applyAlignment="1">
      <alignment horizontal="right" vertical="top" wrapText="1"/>
    </xf>
    <xf numFmtId="0" fontId="6" fillId="7" borderId="1" xfId="0" applyFont="1" applyFill="1" applyBorder="1" applyAlignment="1">
      <alignment horizontal="right" vertical="top" wrapText="1"/>
    </xf>
    <xf numFmtId="3" fontId="6" fillId="7" borderId="1" xfId="0" applyNumberFormat="1" applyFont="1" applyFill="1" applyBorder="1" applyAlignment="1">
      <alignment vertical="top" wrapText="1"/>
    </xf>
    <xf numFmtId="0" fontId="6" fillId="7" borderId="1" xfId="0" applyFont="1" applyFill="1" applyBorder="1" applyAlignment="1">
      <alignment vertical="top" wrapText="1"/>
    </xf>
    <xf numFmtId="3" fontId="6" fillId="7" borderId="1" xfId="0" applyNumberFormat="1" applyFont="1" applyFill="1" applyBorder="1" applyAlignment="1">
      <alignment horizontal="right" vertical="top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wrapText="1"/>
    </xf>
    <xf numFmtId="3" fontId="6" fillId="8" borderId="0" xfId="0" applyNumberFormat="1" applyFont="1" applyFill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4" fontId="6" fillId="8" borderId="0" xfId="0" applyNumberFormat="1" applyFont="1" applyFill="1" applyAlignment="1">
      <alignment horizontal="right" vertical="center" wrapText="1"/>
    </xf>
    <xf numFmtId="4" fontId="6" fillId="8" borderId="3" xfId="0" applyNumberFormat="1" applyFont="1" applyFill="1" applyBorder="1" applyAlignment="1">
      <alignment horizontal="right" vertical="center" wrapText="1"/>
    </xf>
    <xf numFmtId="4" fontId="6" fillId="8" borderId="1" xfId="0" applyNumberFormat="1" applyFont="1" applyFill="1" applyBorder="1" applyAlignment="1">
      <alignment horizontal="right" vertical="center" wrapText="1"/>
    </xf>
    <xf numFmtId="4" fontId="6" fillId="8" borderId="14" xfId="0" applyNumberFormat="1" applyFont="1" applyFill="1" applyBorder="1" applyAlignment="1">
      <alignment horizontal="right" vertical="top" wrapText="1"/>
    </xf>
    <xf numFmtId="4" fontId="6" fillId="8" borderId="4" xfId="0" applyNumberFormat="1" applyFont="1" applyFill="1" applyBorder="1" applyAlignment="1">
      <alignment horizontal="right" vertical="top" wrapText="1"/>
    </xf>
    <xf numFmtId="4" fontId="6" fillId="8" borderId="0" xfId="0" applyNumberFormat="1" applyFont="1" applyFill="1" applyAlignment="1">
      <alignment horizontal="right" vertical="top" wrapText="1"/>
    </xf>
    <xf numFmtId="4" fontId="6" fillId="8" borderId="3" xfId="0" applyNumberFormat="1" applyFont="1" applyFill="1" applyBorder="1" applyAlignment="1">
      <alignment horizontal="right" vertical="top" wrapText="1"/>
    </xf>
    <xf numFmtId="4" fontId="6" fillId="8" borderId="1" xfId="0" applyNumberFormat="1" applyFont="1" applyFill="1" applyBorder="1" applyAlignment="1">
      <alignment vertical="top" wrapText="1"/>
    </xf>
    <xf numFmtId="4" fontId="6" fillId="8" borderId="1" xfId="0" applyNumberFormat="1" applyFont="1" applyFill="1" applyBorder="1" applyAlignment="1">
      <alignment horizontal="right" vertical="top" wrapText="1"/>
    </xf>
    <xf numFmtId="0" fontId="5" fillId="9" borderId="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top" wrapText="1"/>
    </xf>
    <xf numFmtId="0" fontId="6" fillId="9" borderId="10" xfId="0" applyFont="1" applyFill="1" applyBorder="1"/>
    <xf numFmtId="0" fontId="5" fillId="10" borderId="1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top" wrapText="1"/>
    </xf>
    <xf numFmtId="0" fontId="6" fillId="10" borderId="9" xfId="0" applyFont="1" applyFill="1" applyBorder="1" applyAlignment="1">
      <alignment horizontal="center" vertical="top" wrapText="1"/>
    </xf>
    <xf numFmtId="0" fontId="6" fillId="10" borderId="7" xfId="0" applyFont="1" applyFill="1" applyBorder="1"/>
    <xf numFmtId="0" fontId="6" fillId="9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3" fillId="11" borderId="1" xfId="0" applyFont="1" applyFill="1" applyBorder="1"/>
    <xf numFmtId="164" fontId="13" fillId="11" borderId="1" xfId="1" applyFont="1" applyFill="1" applyBorder="1"/>
    <xf numFmtId="164" fontId="13" fillId="5" borderId="1" xfId="1" applyFont="1" applyFill="1" applyBorder="1"/>
    <xf numFmtId="164" fontId="13" fillId="0" borderId="1" xfId="1" applyFont="1" applyBorder="1"/>
    <xf numFmtId="164" fontId="7" fillId="0" borderId="13" xfId="0" applyNumberFormat="1" applyFont="1" applyBorder="1" applyAlignment="1">
      <alignment horizontal="center" vertical="top"/>
    </xf>
    <xf numFmtId="164" fontId="8" fillId="11" borderId="1" xfId="1" applyFont="1" applyFill="1" applyBorder="1"/>
    <xf numFmtId="0" fontId="13" fillId="5" borderId="2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65" fontId="7" fillId="0" borderId="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9" fillId="0" borderId="2" xfId="1" applyNumberFormat="1" applyFont="1" applyBorder="1" applyAlignment="1">
      <alignment horizontal="center" vertical="top"/>
    </xf>
    <xf numFmtId="165" fontId="9" fillId="0" borderId="5" xfId="1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9" borderId="7" xfId="0" applyFont="1" applyFill="1" applyBorder="1" applyAlignment="1">
      <alignment horizontal="left" vertical="top" wrapText="1"/>
    </xf>
    <xf numFmtId="0" fontId="6" fillId="9" borderId="3" xfId="0" applyFont="1" applyFill="1" applyBorder="1" applyAlignment="1">
      <alignment horizontal="left" vertical="top" wrapText="1"/>
    </xf>
    <xf numFmtId="0" fontId="6" fillId="10" borderId="7" xfId="0" applyFont="1" applyFill="1" applyBorder="1" applyAlignment="1">
      <alignment horizontal="left" vertical="top" wrapText="1"/>
    </xf>
    <xf numFmtId="0" fontId="6" fillId="10" borderId="3" xfId="0" applyFont="1" applyFill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จุลภาค 2" xfId="2" xr:uid="{5DA90CB9-FB63-45B0-A6E9-3EF196EA8F9E}"/>
  </cellStyles>
  <dxfs count="0"/>
  <tableStyles count="0" defaultTableStyle="TableStyleMedium2" defaultPivotStyle="PivotStyleLight16"/>
  <colors>
    <mruColors>
      <color rgb="FFCCFFCC"/>
      <color rgb="FFFFCCFF"/>
      <color rgb="FF66FFCC"/>
      <color rgb="FFFFFFCC"/>
      <color rgb="FFFF33CC"/>
      <color rgb="FFCCFFFF"/>
      <color rgb="FFFFCC66"/>
      <color rgb="FFF3D08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แผนภูมิแสดงจำนวนโครงการจำแนกตามวิธีการจัดซื้อจัดจ้าง</a:t>
            </a:r>
            <a:b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</a:b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ประจำปีงบประมาณ พ.ศ. 2568</a:t>
            </a:r>
            <a:b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</a:b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(หน่วย </a:t>
            </a:r>
            <a:r>
              <a:rPr lang="en-US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: </a:t>
            </a: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โครงการ)</a:t>
            </a:r>
          </a:p>
        </c:rich>
      </c:tx>
      <c:overlay val="0"/>
      <c:spPr>
        <a:solidFill>
          <a:srgbClr val="FFCC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'ผล ปี 68 '!$B$34</c:f>
              <c:strCache>
                <c:ptCount val="1"/>
                <c:pt idx="0">
                  <c:v>เฉพาะเจาะจง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accent4"/>
              </a:solidFill>
            </a:ln>
            <a:effectLst/>
            <a:sp3d>
              <a:contourClr>
                <a:schemeClr val="accent4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'ผล ปี 68 '!$C$32:$L$33</c:f>
              <c:multiLvlStrCache>
                <c:ptCount val="10"/>
                <c:lvl>
                  <c:pt idx="0">
                    <c:v>ซื้อ</c:v>
                  </c:pt>
                  <c:pt idx="1">
                    <c:v>จ้าง</c:v>
                  </c:pt>
                  <c:pt idx="2">
                    <c:v>เช่า</c:v>
                  </c:pt>
                  <c:pt idx="3">
                    <c:v>รวม</c:v>
                  </c:pt>
                  <c:pt idx="4">
                    <c:v>ซื้อ</c:v>
                  </c:pt>
                  <c:pt idx="5">
                    <c:v>รวม</c:v>
                  </c:pt>
                  <c:pt idx="6">
                    <c:v>ซื้อ</c:v>
                  </c:pt>
                  <c:pt idx="7">
                    <c:v>จ้าง</c:v>
                  </c:pt>
                  <c:pt idx="8">
                    <c:v>เช่า</c:v>
                  </c:pt>
                  <c:pt idx="9">
                    <c:v>รวม</c:v>
                  </c:pt>
                </c:lvl>
                <c:lvl>
                  <c:pt idx="0">
                    <c:v>งบดำเนินงาน</c:v>
                  </c:pt>
                  <c:pt idx="4">
                    <c:v>งบลงทุน</c:v>
                  </c:pt>
                  <c:pt idx="6">
                    <c:v>งบรายจ่ายอื่น</c:v>
                  </c:pt>
                </c:lvl>
              </c:multiLvlStrCache>
            </c:multiLvlStrRef>
          </c:cat>
          <c:val>
            <c:numRef>
              <c:f>'ผล ปี 68 '!$C$34:$L$34</c:f>
              <c:numCache>
                <c:formatCode>General</c:formatCode>
                <c:ptCount val="10"/>
                <c:pt idx="0">
                  <c:v>20</c:v>
                </c:pt>
                <c:pt idx="1">
                  <c:v>66</c:v>
                </c:pt>
                <c:pt idx="2">
                  <c:v>2</c:v>
                </c:pt>
                <c:pt idx="3">
                  <c:v>88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9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F2CE-41E5-A440-AB6D92DAD0CE}"/>
            </c:ext>
          </c:extLst>
        </c:ser>
        <c:ser>
          <c:idx val="1"/>
          <c:order val="1"/>
          <c:tx>
            <c:strRef>
              <c:f>'ผล ปี 68 '!$B$35</c:f>
              <c:strCache>
                <c:ptCount val="1"/>
                <c:pt idx="0">
                  <c:v>ประกาศเชิญชวน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'ผล ปี 68 '!$C$32:$L$33</c:f>
              <c:multiLvlStrCache>
                <c:ptCount val="10"/>
                <c:lvl>
                  <c:pt idx="0">
                    <c:v>ซื้อ</c:v>
                  </c:pt>
                  <c:pt idx="1">
                    <c:v>จ้าง</c:v>
                  </c:pt>
                  <c:pt idx="2">
                    <c:v>เช่า</c:v>
                  </c:pt>
                  <c:pt idx="3">
                    <c:v>รวม</c:v>
                  </c:pt>
                  <c:pt idx="4">
                    <c:v>ซื้อ</c:v>
                  </c:pt>
                  <c:pt idx="5">
                    <c:v>รวม</c:v>
                  </c:pt>
                  <c:pt idx="6">
                    <c:v>ซื้อ</c:v>
                  </c:pt>
                  <c:pt idx="7">
                    <c:v>จ้าง</c:v>
                  </c:pt>
                  <c:pt idx="8">
                    <c:v>เช่า</c:v>
                  </c:pt>
                  <c:pt idx="9">
                    <c:v>รวม</c:v>
                  </c:pt>
                </c:lvl>
                <c:lvl>
                  <c:pt idx="0">
                    <c:v>งบดำเนินงาน</c:v>
                  </c:pt>
                  <c:pt idx="4">
                    <c:v>งบลงทุน</c:v>
                  </c:pt>
                  <c:pt idx="6">
                    <c:v>งบรายจ่ายอื่น</c:v>
                  </c:pt>
                </c:lvl>
              </c:multiLvlStrCache>
            </c:multiLvlStrRef>
          </c:cat>
          <c:val>
            <c:numRef>
              <c:f>'ผล ปี 68 '!$C$35:$L$35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CE-41E5-A440-AB6D92DAD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7747375"/>
        <c:axId val="490186687"/>
        <c:axId val="0"/>
      </c:bar3DChart>
      <c:catAx>
        <c:axId val="577747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90186687"/>
        <c:crosses val="autoZero"/>
        <c:auto val="1"/>
        <c:lblAlgn val="ctr"/>
        <c:lblOffset val="100"/>
        <c:noMultiLvlLbl val="0"/>
      </c:catAx>
      <c:valAx>
        <c:axId val="490186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577747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/>
                </a:solidFill>
                <a:latin typeface="TH Sarabun New" panose="020B0500040200020003" pitchFamily="34" charset="-34"/>
                <a:ea typeface="+mn-ea"/>
                <a:cs typeface="TH Sarabun New" panose="020B0500040200020003" pitchFamily="34" charset="-34"/>
              </a:defRPr>
            </a:pP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แผนภูมิแสดงจำนวนวงเงินงบประมาณจำแนกตามวิธีการจัดซื้อจัดจ้าง</a:t>
            </a:r>
            <a:b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</a:b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ประจำปีงบประมาณ พ.ศ. 2568</a:t>
            </a:r>
            <a:b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</a:b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(หน่วย </a:t>
            </a:r>
            <a:r>
              <a:rPr lang="en-US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: </a:t>
            </a:r>
            <a:r>
              <a:rPr lang="th-TH" sz="1800" b="1">
                <a:solidFill>
                  <a:schemeClr val="tx1"/>
                </a:solidFill>
                <a:latin typeface="TH Sarabun New" panose="020B0500040200020003" pitchFamily="34" charset="-34"/>
                <a:cs typeface="TH Sarabun New" panose="020B0500040200020003" pitchFamily="34" charset="-34"/>
              </a:rPr>
              <a:t>บาท)</a:t>
            </a:r>
          </a:p>
        </c:rich>
      </c:tx>
      <c:overlay val="0"/>
      <c:spPr>
        <a:solidFill>
          <a:srgbClr val="CCFFCC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/>
              </a:solidFill>
              <a:latin typeface="TH Sarabun New" panose="020B0500040200020003" pitchFamily="34" charset="-34"/>
              <a:ea typeface="+mn-ea"/>
              <a:cs typeface="TH Sarabun New" panose="020B0500040200020003" pitchFamily="34" charset="-34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'ผล ปี 68 '!$B$78</c:f>
              <c:strCache>
                <c:ptCount val="1"/>
                <c:pt idx="0">
                  <c:v>เฉพาะเจาะจง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0954163509792783E-3"/>
                  <c:y val="-1.218659053773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70-4BC0-A0A3-486B430C5CD4}"/>
                </c:ext>
              </c:extLst>
            </c:dLbl>
            <c:dLbl>
              <c:idx val="1"/>
              <c:layout>
                <c:manualLayout>
                  <c:x val="-1.9207761327612047E-17"/>
                  <c:y val="-1.7023557280970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70-4BC0-A0A3-486B430C5CD4}"/>
                </c:ext>
              </c:extLst>
            </c:dLbl>
            <c:dLbl>
              <c:idx val="2"/>
              <c:layout>
                <c:manualLayout>
                  <c:x val="-3.8415522655224095E-17"/>
                  <c:y val="-1.9142125340954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70-4BC0-A0A3-486B430C5CD4}"/>
                </c:ext>
              </c:extLst>
            </c:dLbl>
            <c:dLbl>
              <c:idx val="3"/>
              <c:layout>
                <c:manualLayout>
                  <c:x val="3.4704226173180468E-2"/>
                  <c:y val="-1.61890398687602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818969308496562E-2"/>
                      <c:h val="4.312013028310265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970-4BC0-A0A3-486B430C5CD4}"/>
                </c:ext>
              </c:extLst>
            </c:dLbl>
            <c:dLbl>
              <c:idx val="4"/>
              <c:layout>
                <c:manualLayout>
                  <c:x val="-4.3031403098194049E-3"/>
                  <c:y val="-2.95203909797651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70-4BC0-A0A3-486B430C5CD4}"/>
                </c:ext>
              </c:extLst>
            </c:dLbl>
            <c:dLbl>
              <c:idx val="5"/>
              <c:layout>
                <c:manualLayout>
                  <c:x val="-6.4547104647289886E-3"/>
                  <c:y val="-3.1246228976031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70-4BC0-A0A3-486B430C5CD4}"/>
                </c:ext>
              </c:extLst>
            </c:dLbl>
            <c:dLbl>
              <c:idx val="6"/>
              <c:layout>
                <c:manualLayout>
                  <c:x val="-7.1838987578125108E-17"/>
                  <c:y val="-1.4433603152995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40-4077-B924-C0C4C92105E5}"/>
                </c:ext>
              </c:extLst>
            </c:dLbl>
            <c:dLbl>
              <c:idx val="7"/>
              <c:layout>
                <c:manualLayout>
                  <c:x val="0"/>
                  <c:y val="-7.07892542531727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70-4BC0-A0A3-486B430C5CD4}"/>
                </c:ext>
              </c:extLst>
            </c:dLbl>
            <c:dLbl>
              <c:idx val="8"/>
              <c:layout>
                <c:manualLayout>
                  <c:x val="0"/>
                  <c:y val="-1.62134478149769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40-4077-B924-C0C4C92105E5}"/>
                </c:ext>
              </c:extLst>
            </c:dLbl>
            <c:dLbl>
              <c:idx val="9"/>
              <c:layout>
                <c:manualLayout>
                  <c:x val="0"/>
                  <c:y val="-1.2652495990860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40-4077-B924-C0C4C92105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'ผล ปี 68 '!$C$76:$L$77</c:f>
              <c:multiLvlStrCache>
                <c:ptCount val="10"/>
                <c:lvl>
                  <c:pt idx="0">
                    <c:v>ซื้อ</c:v>
                  </c:pt>
                  <c:pt idx="1">
                    <c:v>จ้าง</c:v>
                  </c:pt>
                  <c:pt idx="2">
                    <c:v>เช่า</c:v>
                  </c:pt>
                  <c:pt idx="3">
                    <c:v>รวม</c:v>
                  </c:pt>
                  <c:pt idx="4">
                    <c:v>ซื้อ</c:v>
                  </c:pt>
                  <c:pt idx="5">
                    <c:v>รวม</c:v>
                  </c:pt>
                  <c:pt idx="6">
                    <c:v>ซื้อ</c:v>
                  </c:pt>
                  <c:pt idx="7">
                    <c:v>จ้าง</c:v>
                  </c:pt>
                  <c:pt idx="8">
                    <c:v>เช่า</c:v>
                  </c:pt>
                  <c:pt idx="9">
                    <c:v>รวม</c:v>
                  </c:pt>
                </c:lvl>
                <c:lvl>
                  <c:pt idx="0">
                    <c:v>งบดำเนินงาน</c:v>
                  </c:pt>
                  <c:pt idx="4">
                    <c:v>งบลงทุน</c:v>
                  </c:pt>
                  <c:pt idx="6">
                    <c:v>งบรายจ่ายอื่น</c:v>
                  </c:pt>
                </c:lvl>
              </c:multiLvlStrCache>
            </c:multiLvlStrRef>
          </c:cat>
          <c:val>
            <c:numRef>
              <c:f>'ผล ปี 68 '!$C$78:$L$78</c:f>
              <c:numCache>
                <c:formatCode>#,##0.00</c:formatCode>
                <c:ptCount val="10"/>
                <c:pt idx="0">
                  <c:v>559982.25</c:v>
                </c:pt>
                <c:pt idx="1">
                  <c:v>2340061.59</c:v>
                </c:pt>
                <c:pt idx="2">
                  <c:v>143776.6</c:v>
                </c:pt>
                <c:pt idx="3" formatCode="_(* #,##0.00_);_(* \(#,##0.00\);_(* &quot;-&quot;??_);_(@_)">
                  <c:v>3043820.44</c:v>
                </c:pt>
                <c:pt idx="4">
                  <c:v>0</c:v>
                </c:pt>
                <c:pt idx="5" formatCode="General">
                  <c:v>0</c:v>
                </c:pt>
                <c:pt idx="6">
                  <c:v>4480</c:v>
                </c:pt>
                <c:pt idx="7">
                  <c:v>2400</c:v>
                </c:pt>
                <c:pt idx="8">
                  <c:v>17000</c:v>
                </c:pt>
                <c:pt idx="9" formatCode="_(* #,##0.00_);_(* \(#,##0.00\);_(* &quot;-&quot;??_);_(@_)">
                  <c:v>23880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70-4BC0-A0A3-486B430C5CD4}"/>
            </c:ext>
          </c:extLst>
        </c:ser>
        <c:ser>
          <c:idx val="1"/>
          <c:order val="1"/>
          <c:tx>
            <c:strRef>
              <c:f>'ผล ปี 68 '!$B$79</c:f>
              <c:strCache>
                <c:ptCount val="1"/>
                <c:pt idx="0">
                  <c:v>ประกาศเชิญชวน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9.682065697093482E-3"/>
                  <c:y val="-2.7794552983498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70-4BC0-A0A3-486B430C5CD4}"/>
                </c:ext>
              </c:extLst>
            </c:dLbl>
            <c:dLbl>
              <c:idx val="1"/>
              <c:layout>
                <c:manualLayout>
                  <c:x val="1.0757850774548314E-2"/>
                  <c:y val="-2.6068714987231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70-4BC0-A0A3-486B430C5CD4}"/>
                </c:ext>
              </c:extLst>
            </c:dLbl>
            <c:dLbl>
              <c:idx val="2"/>
              <c:layout>
                <c:manualLayout>
                  <c:x val="1.2909420929457977E-2"/>
                  <c:y val="-2.26170389946980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70-4BC0-A0A3-486B430C5CD4}"/>
                </c:ext>
              </c:extLst>
            </c:dLbl>
            <c:dLbl>
              <c:idx val="3"/>
              <c:layout>
                <c:manualLayout>
                  <c:x val="1.1833635852003145E-2"/>
                  <c:y val="-3.1246228976031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970-4BC0-A0A3-486B430C5CD4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498827226817103E-2"/>
                      <c:h val="3.96684542905691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5970-4BC0-A0A3-486B430C5CD4}"/>
                </c:ext>
              </c:extLst>
            </c:dLbl>
            <c:dLbl>
              <c:idx val="5"/>
              <c:layout>
                <c:manualLayout>
                  <c:x val="0"/>
                  <c:y val="-1.377572042185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970-4BC0-A0A3-486B430C5CD4}"/>
                </c:ext>
              </c:extLst>
            </c:dLbl>
            <c:dLbl>
              <c:idx val="6"/>
              <c:layout>
                <c:manualLayout>
                  <c:x val="7.5304955421838203E-3"/>
                  <c:y val="-4.1601256953632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970-4BC0-A0A3-486B430C5CD4}"/>
                </c:ext>
              </c:extLst>
            </c:dLbl>
            <c:dLbl>
              <c:idx val="7"/>
              <c:layout>
                <c:manualLayout>
                  <c:x val="2.151570154909663E-3"/>
                  <c:y val="-3.2972066972298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970-4BC0-A0A3-486B430C5CD4}"/>
                </c:ext>
              </c:extLst>
            </c:dLbl>
            <c:dLbl>
              <c:idx val="8"/>
              <c:layout>
                <c:manualLayout>
                  <c:x val="6.4547104647289886E-3"/>
                  <c:y val="-2.6068714987231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970-4BC0-A0A3-486B430C5CD4}"/>
                </c:ext>
              </c:extLst>
            </c:dLbl>
            <c:dLbl>
              <c:idx val="9"/>
              <c:layout>
                <c:manualLayout>
                  <c:x val="1.0185067526415994E-16"/>
                  <c:y val="-2.8944298629337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970-4BC0-A0A3-486B430C5C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'ผล ปี 68 '!$C$76:$L$77</c:f>
              <c:multiLvlStrCache>
                <c:ptCount val="10"/>
                <c:lvl>
                  <c:pt idx="0">
                    <c:v>ซื้อ</c:v>
                  </c:pt>
                  <c:pt idx="1">
                    <c:v>จ้าง</c:v>
                  </c:pt>
                  <c:pt idx="2">
                    <c:v>เช่า</c:v>
                  </c:pt>
                  <c:pt idx="3">
                    <c:v>รวม</c:v>
                  </c:pt>
                  <c:pt idx="4">
                    <c:v>ซื้อ</c:v>
                  </c:pt>
                  <c:pt idx="5">
                    <c:v>รวม</c:v>
                  </c:pt>
                  <c:pt idx="6">
                    <c:v>ซื้อ</c:v>
                  </c:pt>
                  <c:pt idx="7">
                    <c:v>จ้าง</c:v>
                  </c:pt>
                  <c:pt idx="8">
                    <c:v>เช่า</c:v>
                  </c:pt>
                  <c:pt idx="9">
                    <c:v>รวม</c:v>
                  </c:pt>
                </c:lvl>
                <c:lvl>
                  <c:pt idx="0">
                    <c:v>งบดำเนินงาน</c:v>
                  </c:pt>
                  <c:pt idx="4">
                    <c:v>งบลงทุน</c:v>
                  </c:pt>
                  <c:pt idx="6">
                    <c:v>งบรายจ่ายอื่น</c:v>
                  </c:pt>
                </c:lvl>
              </c:multiLvlStrCache>
            </c:multiLvlStrRef>
          </c:cat>
          <c:val>
            <c:numRef>
              <c:f>'ผล ปี 68 '!$C$79:$L$79</c:f>
              <c:numCache>
                <c:formatCode>#,##0.00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_(* #,##0.00_);_(* \(#,##0.00\);_(* &quot;-&quot;??_);_(@_)">
                  <c:v>1650000</c:v>
                </c:pt>
                <c:pt idx="5" formatCode="_(* #,##0.00_);_(* \(#,##0.00\);_(* &quot;-&quot;??_);_(@_)">
                  <c:v>1650000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970-4BC0-A0A3-486B430C5C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52863488"/>
        <c:axId val="552864208"/>
        <c:axId val="0"/>
      </c:bar3DChart>
      <c:catAx>
        <c:axId val="55286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864208"/>
        <c:crosses val="autoZero"/>
        <c:auto val="1"/>
        <c:lblAlgn val="ctr"/>
        <c:lblOffset val="100"/>
        <c:noMultiLvlLbl val="0"/>
      </c:catAx>
      <c:valAx>
        <c:axId val="55286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863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401051</xdr:colOff>
      <xdr:row>36</xdr:row>
      <xdr:rowOff>6381</xdr:rowOff>
    </xdr:from>
    <xdr:to>
      <xdr:col>9</xdr:col>
      <xdr:colOff>1353552</xdr:colOff>
      <xdr:row>58</xdr:row>
      <xdr:rowOff>70183</xdr:rowOff>
    </xdr:to>
    <xdr:graphicFrame macro="">
      <xdr:nvGraphicFramePr>
        <xdr:cNvPr id="2" name="แผนภูมิ 2">
          <a:extLst>
            <a:ext uri="{FF2B5EF4-FFF2-40B4-BE49-F238E27FC236}">
              <a16:creationId xmlns:a16="http://schemas.microsoft.com/office/drawing/2014/main" id="{83ECA7CC-D8CC-4407-90FE-19F600087D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431131</xdr:colOff>
      <xdr:row>83</xdr:row>
      <xdr:rowOff>0</xdr:rowOff>
    </xdr:from>
    <xdr:to>
      <xdr:col>9</xdr:col>
      <xdr:colOff>2265947</xdr:colOff>
      <xdr:row>110</xdr:row>
      <xdr:rowOff>90238</xdr:rowOff>
    </xdr:to>
    <xdr:graphicFrame macro="">
      <xdr:nvGraphicFramePr>
        <xdr:cNvPr id="3" name="แผนภูมิ 4">
          <a:extLst>
            <a:ext uri="{FF2B5EF4-FFF2-40B4-BE49-F238E27FC236}">
              <a16:creationId xmlns:a16="http://schemas.microsoft.com/office/drawing/2014/main" id="{77B88356-C654-4CAF-AFD8-1FE0DA32D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8C9AA-9C42-4C40-A7B0-61D1BC539751}">
  <dimension ref="A1:R83"/>
  <sheetViews>
    <sheetView showGridLines="0" tabSelected="1" zoomScale="95" zoomScaleNormal="95" workbookViewId="0">
      <selection activeCell="J19" sqref="J19"/>
    </sheetView>
  </sheetViews>
  <sheetFormatPr defaultColWidth="9" defaultRowHeight="20.25" x14ac:dyDescent="0.3"/>
  <cols>
    <col min="1" max="1" width="8" style="1" customWidth="1"/>
    <col min="2" max="2" width="17.42578125" style="1" customWidth="1"/>
    <col min="3" max="3" width="12.7109375" style="1" bestFit="1" customWidth="1"/>
    <col min="4" max="4" width="17.85546875" style="1" customWidth="1"/>
    <col min="5" max="7" width="16.28515625" style="1" bestFit="1" customWidth="1"/>
    <col min="8" max="8" width="13.42578125" style="1" customWidth="1"/>
    <col min="9" max="9" width="35.5703125" style="1" customWidth="1"/>
    <col min="10" max="10" width="37.5703125" style="1" customWidth="1"/>
    <col min="11" max="12" width="7.42578125" style="1" customWidth="1"/>
    <col min="13" max="16384" width="9" style="1"/>
  </cols>
  <sheetData>
    <row r="1" spans="1:18" ht="26.25" x14ac:dyDescent="0.4">
      <c r="A1" s="124" t="s">
        <v>24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8" ht="26.25" x14ac:dyDescent="0.4">
      <c r="A2" s="124" t="s">
        <v>6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8" x14ac:dyDescent="0.3">
      <c r="A3" s="2"/>
      <c r="B3" s="2"/>
      <c r="C3" s="2"/>
      <c r="D3" s="2"/>
      <c r="E3" s="2"/>
      <c r="F3" s="2"/>
    </row>
    <row r="4" spans="1:18" s="3" customFormat="1" ht="37.5" customHeight="1" x14ac:dyDescent="0.3">
      <c r="A4" s="125" t="s">
        <v>0</v>
      </c>
      <c r="B4" s="125" t="s">
        <v>7</v>
      </c>
      <c r="C4" s="128" t="s">
        <v>37</v>
      </c>
      <c r="D4" s="129"/>
      <c r="E4" s="130" t="s">
        <v>19</v>
      </c>
      <c r="F4" s="130"/>
      <c r="G4" s="131" t="s">
        <v>2</v>
      </c>
      <c r="H4" s="132"/>
      <c r="I4" s="132"/>
      <c r="J4" s="133"/>
    </row>
    <row r="5" spans="1:18" s="3" customFormat="1" ht="37.5" x14ac:dyDescent="0.3">
      <c r="A5" s="126"/>
      <c r="B5" s="127"/>
      <c r="C5" s="60" t="s">
        <v>8</v>
      </c>
      <c r="D5" s="60" t="s">
        <v>10</v>
      </c>
      <c r="E5" s="76" t="s">
        <v>8</v>
      </c>
      <c r="F5" s="77" t="s">
        <v>9</v>
      </c>
      <c r="G5" s="8" t="s">
        <v>20</v>
      </c>
      <c r="H5" s="8" t="s">
        <v>21</v>
      </c>
      <c r="I5" s="89" t="s">
        <v>1</v>
      </c>
      <c r="J5" s="96" t="s">
        <v>4</v>
      </c>
    </row>
    <row r="6" spans="1:18" s="4" customFormat="1" ht="18.75" x14ac:dyDescent="0.3">
      <c r="A6" s="134">
        <v>1</v>
      </c>
      <c r="B6" s="6" t="s">
        <v>11</v>
      </c>
      <c r="C6" s="61"/>
      <c r="D6" s="62"/>
      <c r="E6" s="78"/>
      <c r="F6" s="79"/>
      <c r="G6" s="29"/>
      <c r="H6" s="7"/>
      <c r="I6" s="90"/>
      <c r="J6" s="97"/>
    </row>
    <row r="7" spans="1:18" s="4" customFormat="1" ht="18.75" x14ac:dyDescent="0.3">
      <c r="A7" s="135"/>
      <c r="B7" s="16" t="s">
        <v>34</v>
      </c>
      <c r="C7" s="61">
        <v>20</v>
      </c>
      <c r="D7" s="63">
        <v>0</v>
      </c>
      <c r="E7" s="80">
        <v>559982.25</v>
      </c>
      <c r="F7" s="81">
        <v>0</v>
      </c>
      <c r="G7" s="30" t="s">
        <v>22</v>
      </c>
      <c r="H7" s="10"/>
      <c r="I7" s="91" t="s">
        <v>28</v>
      </c>
      <c r="J7" s="98" t="s">
        <v>28</v>
      </c>
    </row>
    <row r="8" spans="1:18" s="4" customFormat="1" ht="18.75" x14ac:dyDescent="0.3">
      <c r="A8" s="136"/>
      <c r="B8" s="17" t="s">
        <v>35</v>
      </c>
      <c r="C8" s="64">
        <v>66</v>
      </c>
      <c r="D8" s="65">
        <v>0</v>
      </c>
      <c r="E8" s="82">
        <v>2340061.59</v>
      </c>
      <c r="F8" s="81">
        <v>0</v>
      </c>
      <c r="G8" s="11" t="s">
        <v>22</v>
      </c>
      <c r="H8" s="12"/>
      <c r="I8" s="92" t="s">
        <v>28</v>
      </c>
      <c r="J8" s="99" t="s">
        <v>28</v>
      </c>
    </row>
    <row r="9" spans="1:18" s="4" customFormat="1" ht="37.5" x14ac:dyDescent="0.3">
      <c r="A9" s="136"/>
      <c r="B9" s="18" t="s">
        <v>14</v>
      </c>
      <c r="C9" s="66">
        <v>2</v>
      </c>
      <c r="D9" s="67">
        <v>0</v>
      </c>
      <c r="E9" s="82">
        <v>143776.6</v>
      </c>
      <c r="F9" s="82">
        <v>0</v>
      </c>
      <c r="G9" s="11" t="s">
        <v>22</v>
      </c>
      <c r="H9" s="31"/>
      <c r="I9" s="93" t="s">
        <v>28</v>
      </c>
      <c r="J9" s="99" t="s">
        <v>28</v>
      </c>
    </row>
    <row r="10" spans="1:18" s="4" customFormat="1" ht="19.5" customHeight="1" x14ac:dyDescent="0.3">
      <c r="A10" s="137"/>
      <c r="B10" s="20" t="s">
        <v>15</v>
      </c>
      <c r="C10" s="21">
        <f>SUM(C7:C9)</f>
        <v>88</v>
      </c>
      <c r="D10" s="21">
        <f>SUM(D7:D9)</f>
        <v>0</v>
      </c>
      <c r="E10" s="22">
        <f>SUM(E7:E9)</f>
        <v>3043820.44</v>
      </c>
      <c r="F10" s="23">
        <f>SUM(F7:F9)</f>
        <v>0</v>
      </c>
      <c r="G10" s="138"/>
      <c r="H10" s="139"/>
      <c r="I10" s="139"/>
      <c r="J10" s="139"/>
    </row>
    <row r="11" spans="1:18" s="4" customFormat="1" ht="18.75" x14ac:dyDescent="0.3">
      <c r="A11" s="134">
        <v>2</v>
      </c>
      <c r="B11" s="9" t="s">
        <v>12</v>
      </c>
      <c r="C11" s="68"/>
      <c r="D11" s="69"/>
      <c r="E11" s="83"/>
      <c r="F11" s="84"/>
      <c r="G11" s="32"/>
      <c r="H11" s="13"/>
      <c r="I11" s="103"/>
      <c r="J11" s="100"/>
    </row>
    <row r="12" spans="1:18" s="4" customFormat="1" ht="18.75" x14ac:dyDescent="0.3">
      <c r="A12" s="135"/>
      <c r="B12" s="19" t="s">
        <v>34</v>
      </c>
      <c r="C12" s="70">
        <v>0</v>
      </c>
      <c r="D12" s="71">
        <v>1</v>
      </c>
      <c r="E12" s="85">
        <v>0</v>
      </c>
      <c r="F12" s="86">
        <v>1650000</v>
      </c>
      <c r="G12" s="34" t="s">
        <v>22</v>
      </c>
      <c r="H12" s="14"/>
      <c r="I12" s="94" t="s">
        <v>28</v>
      </c>
      <c r="J12" s="101" t="s">
        <v>28</v>
      </c>
    </row>
    <row r="13" spans="1:18" s="4" customFormat="1" ht="19.5" customHeight="1" x14ac:dyDescent="0.3">
      <c r="A13" s="137"/>
      <c r="B13" s="24" t="s">
        <v>16</v>
      </c>
      <c r="C13" s="25">
        <f>SUM(C12)</f>
        <v>0</v>
      </c>
      <c r="D13" s="26">
        <f>SUM(D12)</f>
        <v>1</v>
      </c>
      <c r="E13" s="27">
        <f>SUM(E12)</f>
        <v>0</v>
      </c>
      <c r="F13" s="28">
        <f>SUM(F12)</f>
        <v>1650000</v>
      </c>
      <c r="G13" s="140"/>
      <c r="H13" s="141"/>
      <c r="I13" s="141"/>
      <c r="J13" s="141"/>
    </row>
    <row r="14" spans="1:18" s="4" customFormat="1" ht="24.75" customHeight="1" x14ac:dyDescent="0.3">
      <c r="A14" s="134">
        <v>3</v>
      </c>
      <c r="B14" s="9" t="s">
        <v>13</v>
      </c>
      <c r="C14" s="68"/>
      <c r="D14" s="69"/>
      <c r="E14" s="83"/>
      <c r="F14" s="84"/>
      <c r="G14" s="33"/>
      <c r="H14" s="13"/>
      <c r="I14" s="95"/>
      <c r="J14" s="102"/>
    </row>
    <row r="15" spans="1:18" s="4" customFormat="1" ht="123" customHeight="1" x14ac:dyDescent="0.3">
      <c r="A15" s="135"/>
      <c r="B15" s="51" t="s">
        <v>34</v>
      </c>
      <c r="C15" s="70">
        <v>2</v>
      </c>
      <c r="D15" s="71">
        <v>0</v>
      </c>
      <c r="E15" s="85">
        <v>4480</v>
      </c>
      <c r="F15" s="86">
        <v>0</v>
      </c>
      <c r="G15" s="33"/>
      <c r="H15" s="47" t="s">
        <v>22</v>
      </c>
      <c r="I15" s="144" t="s">
        <v>41</v>
      </c>
      <c r="J15" s="146" t="s">
        <v>42</v>
      </c>
      <c r="O15" s="52"/>
      <c r="R15" s="121"/>
    </row>
    <row r="16" spans="1:18" s="4" customFormat="1" ht="122.25" customHeight="1" x14ac:dyDescent="0.3">
      <c r="A16" s="136"/>
      <c r="B16" s="5" t="s">
        <v>35</v>
      </c>
      <c r="C16" s="72">
        <v>1</v>
      </c>
      <c r="D16" s="73">
        <v>0</v>
      </c>
      <c r="E16" s="87">
        <v>2400</v>
      </c>
      <c r="F16" s="87">
        <v>0</v>
      </c>
      <c r="G16" s="44"/>
      <c r="H16" s="109" t="s">
        <v>22</v>
      </c>
      <c r="I16" s="144"/>
      <c r="J16" s="146"/>
      <c r="R16" s="122"/>
    </row>
    <row r="17" spans="1:18" ht="87" customHeight="1" x14ac:dyDescent="0.3">
      <c r="A17" s="142"/>
      <c r="B17" s="42" t="s">
        <v>18</v>
      </c>
      <c r="C17" s="74">
        <v>6</v>
      </c>
      <c r="D17" s="75">
        <v>0</v>
      </c>
      <c r="E17" s="88">
        <v>17000</v>
      </c>
      <c r="F17" s="88">
        <v>0</v>
      </c>
      <c r="G17" s="15"/>
      <c r="H17" s="48" t="s">
        <v>22</v>
      </c>
      <c r="I17" s="145"/>
      <c r="J17" s="147"/>
      <c r="R17" s="122"/>
    </row>
    <row r="18" spans="1:18" ht="27" customHeight="1" x14ac:dyDescent="0.3">
      <c r="A18" s="143"/>
      <c r="B18" s="57" t="s">
        <v>36</v>
      </c>
      <c r="C18" s="57">
        <f>+C15+C16+C17</f>
        <v>9</v>
      </c>
      <c r="D18" s="57">
        <v>0</v>
      </c>
      <c r="E18" s="58">
        <f>+E15+E16+E17</f>
        <v>23880</v>
      </c>
      <c r="F18" s="59">
        <v>0</v>
      </c>
      <c r="G18" s="58"/>
      <c r="H18" s="58"/>
      <c r="R18" s="123"/>
    </row>
    <row r="19" spans="1:18" x14ac:dyDescent="0.3">
      <c r="A19" s="105" t="s">
        <v>17</v>
      </c>
      <c r="B19" s="105"/>
      <c r="C19" s="105">
        <f>+C10+C13+C18</f>
        <v>97</v>
      </c>
      <c r="D19" s="105">
        <v>1</v>
      </c>
      <c r="E19" s="110">
        <f>+E10+E13+E18</f>
        <v>3067700.44</v>
      </c>
      <c r="F19" s="106">
        <v>1650000</v>
      </c>
      <c r="G19" s="106"/>
      <c r="H19" s="106"/>
    </row>
    <row r="20" spans="1:18" x14ac:dyDescent="0.3">
      <c r="A20" s="111" t="s">
        <v>23</v>
      </c>
      <c r="B20" s="112"/>
      <c r="C20" s="112"/>
      <c r="D20" s="112"/>
      <c r="E20" s="112"/>
      <c r="F20" s="113"/>
      <c r="G20" s="107">
        <v>4</v>
      </c>
      <c r="H20" s="107">
        <v>3</v>
      </c>
    </row>
    <row r="21" spans="1:18" x14ac:dyDescent="0.3">
      <c r="A21" s="114" t="s">
        <v>3</v>
      </c>
      <c r="B21" s="115"/>
      <c r="C21" s="115"/>
      <c r="D21" s="115"/>
      <c r="E21" s="115"/>
      <c r="F21" s="116"/>
      <c r="G21" s="108">
        <v>57.142857142857203</v>
      </c>
      <c r="H21" s="108">
        <v>42.857142857142904</v>
      </c>
    </row>
    <row r="22" spans="1:18" ht="34.5" customHeight="1" x14ac:dyDescent="0.3">
      <c r="A22" s="1" t="s">
        <v>5</v>
      </c>
      <c r="B22" s="1" t="s">
        <v>25</v>
      </c>
    </row>
    <row r="23" spans="1:18" x14ac:dyDescent="0.3">
      <c r="B23" s="1" t="s">
        <v>26</v>
      </c>
    </row>
    <row r="24" spans="1:18" x14ac:dyDescent="0.3">
      <c r="B24" s="1" t="s">
        <v>27</v>
      </c>
    </row>
    <row r="25" spans="1:18" x14ac:dyDescent="0.3">
      <c r="I25" s="104"/>
    </row>
    <row r="30" spans="1:18" ht="20.25" hidden="1" customHeight="1" x14ac:dyDescent="0.3">
      <c r="B30" s="45" t="s">
        <v>38</v>
      </c>
      <c r="C30" s="46"/>
      <c r="D30" s="46"/>
      <c r="E30" s="46"/>
      <c r="F30" s="46"/>
      <c r="G30" s="46"/>
      <c r="H30" s="46"/>
      <c r="I30" s="46"/>
      <c r="J30" s="46"/>
    </row>
    <row r="31" spans="1:18" hidden="1" x14ac:dyDescent="0.3">
      <c r="K31" s="46"/>
      <c r="L31" s="46"/>
    </row>
    <row r="32" spans="1:18" ht="20.25" hidden="1" customHeight="1" x14ac:dyDescent="0.3">
      <c r="B32" s="37" t="s">
        <v>40</v>
      </c>
      <c r="C32" s="117" t="s">
        <v>11</v>
      </c>
      <c r="D32" s="118"/>
      <c r="E32" s="118"/>
      <c r="F32" s="119"/>
      <c r="G32" s="117" t="s">
        <v>12</v>
      </c>
      <c r="H32" s="119"/>
      <c r="I32" s="120" t="s">
        <v>13</v>
      </c>
      <c r="J32" s="120"/>
      <c r="K32" s="120"/>
      <c r="L32" s="120"/>
    </row>
    <row r="33" spans="2:12" hidden="1" x14ac:dyDescent="0.3">
      <c r="B33" s="38"/>
      <c r="C33" s="36" t="s">
        <v>29</v>
      </c>
      <c r="D33" s="36" t="s">
        <v>30</v>
      </c>
      <c r="E33" s="36" t="s">
        <v>31</v>
      </c>
      <c r="F33" s="36" t="s">
        <v>32</v>
      </c>
      <c r="G33" s="36" t="s">
        <v>29</v>
      </c>
      <c r="H33" s="36" t="s">
        <v>32</v>
      </c>
      <c r="I33" s="36" t="s">
        <v>29</v>
      </c>
      <c r="J33" s="36" t="s">
        <v>30</v>
      </c>
      <c r="K33" s="36" t="s">
        <v>31</v>
      </c>
      <c r="L33" s="36" t="s">
        <v>32</v>
      </c>
    </row>
    <row r="34" spans="2:12" hidden="1" x14ac:dyDescent="0.3">
      <c r="B34" s="35" t="s">
        <v>33</v>
      </c>
      <c r="C34" s="35">
        <f>$C$7</f>
        <v>20</v>
      </c>
      <c r="D34" s="35">
        <v>66</v>
      </c>
      <c r="E34" s="35">
        <v>2</v>
      </c>
      <c r="F34" s="35">
        <f>SUM(C34:E34)</f>
        <v>88</v>
      </c>
      <c r="G34" s="35">
        <v>0</v>
      </c>
      <c r="H34" s="35">
        <f>SUM(G34)</f>
        <v>0</v>
      </c>
      <c r="I34" s="35">
        <v>2</v>
      </c>
      <c r="J34" s="35">
        <v>1</v>
      </c>
      <c r="K34" s="35">
        <v>6</v>
      </c>
      <c r="L34" s="35">
        <f>SUM(I34:K34)</f>
        <v>9</v>
      </c>
    </row>
    <row r="35" spans="2:12" hidden="1" x14ac:dyDescent="0.3">
      <c r="B35" s="35" t="s">
        <v>10</v>
      </c>
      <c r="C35" s="35">
        <v>0</v>
      </c>
      <c r="D35" s="35">
        <v>0</v>
      </c>
      <c r="E35" s="35">
        <v>0</v>
      </c>
      <c r="F35" s="35">
        <f>SUM(C35:E35)</f>
        <v>0</v>
      </c>
      <c r="G35" s="35">
        <v>1</v>
      </c>
      <c r="H35" s="35">
        <f>SUM(G35)</f>
        <v>1</v>
      </c>
      <c r="I35" s="35">
        <v>0</v>
      </c>
      <c r="J35" s="35">
        <v>0</v>
      </c>
      <c r="K35" s="35">
        <v>0</v>
      </c>
      <c r="L35" s="35">
        <f>SUM(I36:K36)</f>
        <v>0</v>
      </c>
    </row>
    <row r="73" spans="2:12" ht="20.25" hidden="1" customHeight="1" x14ac:dyDescent="0.3">
      <c r="B73" s="45" t="s">
        <v>39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2:12" hidden="1" x14ac:dyDescent="0.3"/>
    <row r="75" spans="2:12" hidden="1" x14ac:dyDescent="0.3"/>
    <row r="76" spans="2:12" ht="20.25" hidden="1" customHeight="1" x14ac:dyDescent="0.3">
      <c r="B76" s="37" t="s">
        <v>40</v>
      </c>
      <c r="C76" s="117" t="s">
        <v>11</v>
      </c>
      <c r="D76" s="118"/>
      <c r="E76" s="118"/>
      <c r="F76" s="119"/>
      <c r="G76" s="117" t="s">
        <v>12</v>
      </c>
      <c r="H76" s="119"/>
      <c r="I76" s="120" t="s">
        <v>13</v>
      </c>
      <c r="J76" s="120"/>
      <c r="K76" s="120"/>
      <c r="L76" s="120"/>
    </row>
    <row r="77" spans="2:12" hidden="1" x14ac:dyDescent="0.3">
      <c r="B77" s="38"/>
      <c r="C77" s="36" t="s">
        <v>29</v>
      </c>
      <c r="D77" s="36" t="s">
        <v>30</v>
      </c>
      <c r="E77" s="36" t="s">
        <v>31</v>
      </c>
      <c r="F77" s="36" t="s">
        <v>32</v>
      </c>
      <c r="G77" s="36" t="s">
        <v>29</v>
      </c>
      <c r="H77" s="36" t="s">
        <v>32</v>
      </c>
      <c r="I77" s="36" t="s">
        <v>29</v>
      </c>
      <c r="J77" s="36" t="s">
        <v>30</v>
      </c>
      <c r="K77" s="36" t="s">
        <v>31</v>
      </c>
      <c r="L77" s="36" t="s">
        <v>32</v>
      </c>
    </row>
    <row r="78" spans="2:12" hidden="1" x14ac:dyDescent="0.3">
      <c r="B78" s="35" t="s">
        <v>33</v>
      </c>
      <c r="C78" s="39">
        <f>+E7</f>
        <v>559982.25</v>
      </c>
      <c r="D78" s="39">
        <f>+E8</f>
        <v>2340061.59</v>
      </c>
      <c r="E78" s="39">
        <f>+E9</f>
        <v>143776.6</v>
      </c>
      <c r="F78" s="40">
        <f>SUM(C78:E78)</f>
        <v>3043820.44</v>
      </c>
      <c r="G78" s="39">
        <f>+E12</f>
        <v>0</v>
      </c>
      <c r="H78" s="41">
        <f>SUM(G78)</f>
        <v>0</v>
      </c>
      <c r="I78" s="39">
        <f>+E15</f>
        <v>4480</v>
      </c>
      <c r="J78" s="39">
        <f>+E16</f>
        <v>2400</v>
      </c>
      <c r="K78" s="43">
        <f>+E17</f>
        <v>17000</v>
      </c>
      <c r="L78" s="50">
        <f>SUM(I78:K78)</f>
        <v>23880</v>
      </c>
    </row>
    <row r="79" spans="2:12" hidden="1" x14ac:dyDescent="0.3">
      <c r="B79" s="35" t="s">
        <v>10</v>
      </c>
      <c r="C79" s="39">
        <f>+F7</f>
        <v>0</v>
      </c>
      <c r="D79" s="39">
        <f>+F8</f>
        <v>0</v>
      </c>
      <c r="E79" s="39">
        <f>+F9</f>
        <v>0</v>
      </c>
      <c r="F79" s="39">
        <f>+F10</f>
        <v>0</v>
      </c>
      <c r="G79" s="40">
        <f>+F12</f>
        <v>1650000</v>
      </c>
      <c r="H79" s="49">
        <f>SUM(G79)</f>
        <v>1650000</v>
      </c>
      <c r="I79" s="39">
        <f>+F15</f>
        <v>0</v>
      </c>
      <c r="J79" s="39">
        <f>+F16</f>
        <v>0</v>
      </c>
      <c r="K79" s="39">
        <f>+F17</f>
        <v>0</v>
      </c>
      <c r="L79" s="41">
        <f>SUM(I80:K80)</f>
        <v>0</v>
      </c>
    </row>
    <row r="80" spans="2:12" x14ac:dyDescent="0.3">
      <c r="C80" s="53"/>
      <c r="D80" s="53"/>
      <c r="E80" s="53"/>
      <c r="F80" s="53"/>
      <c r="G80" s="54"/>
      <c r="H80" s="55"/>
      <c r="I80" s="53"/>
      <c r="J80" s="53"/>
      <c r="K80" s="53"/>
      <c r="L80" s="56"/>
    </row>
    <row r="81" spans="3:12" x14ac:dyDescent="0.3">
      <c r="C81" s="53"/>
      <c r="D81" s="53"/>
      <c r="E81" s="53"/>
      <c r="F81" s="53"/>
      <c r="G81" s="54"/>
      <c r="H81" s="55"/>
      <c r="I81" s="53"/>
      <c r="J81" s="53"/>
      <c r="K81" s="53"/>
      <c r="L81" s="56"/>
    </row>
    <row r="82" spans="3:12" x14ac:dyDescent="0.3">
      <c r="C82" s="53"/>
      <c r="D82" s="53"/>
      <c r="E82" s="53"/>
      <c r="F82" s="53"/>
      <c r="G82" s="54"/>
      <c r="H82" s="55"/>
      <c r="I82" s="53"/>
      <c r="J82" s="53"/>
      <c r="K82" s="53"/>
      <c r="L82" s="56"/>
    </row>
    <row r="83" spans="3:12" x14ac:dyDescent="0.3">
      <c r="C83" s="53"/>
      <c r="D83" s="53"/>
      <c r="E83" s="53"/>
      <c r="F83" s="53"/>
      <c r="G83" s="54"/>
      <c r="H83" s="55"/>
      <c r="I83" s="53"/>
      <c r="J83" s="53"/>
      <c r="K83" s="53"/>
      <c r="L83" s="56"/>
    </row>
  </sheetData>
  <mergeCells count="24">
    <mergeCell ref="R15:R18"/>
    <mergeCell ref="A1:J1"/>
    <mergeCell ref="A2:J2"/>
    <mergeCell ref="A4:A5"/>
    <mergeCell ref="B4:B5"/>
    <mergeCell ref="C4:D4"/>
    <mergeCell ref="E4:F4"/>
    <mergeCell ref="G4:J4"/>
    <mergeCell ref="A6:A10"/>
    <mergeCell ref="G10:J10"/>
    <mergeCell ref="A11:A13"/>
    <mergeCell ref="G13:J13"/>
    <mergeCell ref="A14:A16"/>
    <mergeCell ref="A17:A18"/>
    <mergeCell ref="I15:I17"/>
    <mergeCell ref="J15:J17"/>
    <mergeCell ref="A20:F20"/>
    <mergeCell ref="A21:F21"/>
    <mergeCell ref="C76:F76"/>
    <mergeCell ref="G76:H76"/>
    <mergeCell ref="I76:L76"/>
    <mergeCell ref="C32:F32"/>
    <mergeCell ref="G32:H32"/>
    <mergeCell ref="I32:L32"/>
  </mergeCells>
  <printOptions horizontalCentered="1" verticalCentered="1"/>
  <pageMargins left="0.51181102362204722" right="0.31496062992125984" top="0.55118110236220474" bottom="0.55118110236220474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 ปี 68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Tim</cp:lastModifiedBy>
  <cp:lastPrinted>2026-08-11T11:31:04Z</cp:lastPrinted>
  <dcterms:created xsi:type="dcterms:W3CDTF">2021-12-30T05:13:38Z</dcterms:created>
  <dcterms:modified xsi:type="dcterms:W3CDTF">2026-08-12T03:18:40Z</dcterms:modified>
</cp:coreProperties>
</file>